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J:\Exclusiv\PT_CCU-CCS\Skizzen\2. FA\"/>
    </mc:Choice>
  </mc:AlternateContent>
  <xr:revisionPtr revIDLastSave="0" documentId="13_ncr:1_{D64134B4-FE8F-446D-9182-EF669B2ACE54}" xr6:coauthVersionLast="47" xr6:coauthVersionMax="47" xr10:uidLastSave="{00000000-0000-0000-0000-000000000000}"/>
  <workbookProtection workbookAlgorithmName="SHA-512" workbookHashValue="6yaSIS/yxbWLxCMqhqeXhnWbhL/2cL6uL9/fagEaDVvAqyY11B1zfmu2E6l15sV9otZlKTTb9gvmawsg3zZRrA==" workbookSaltValue="g3LNhH4TUB6CrXb1a5mXOA==" workbookSpinCount="100000" lockStructure="1"/>
  <bookViews>
    <workbookView xWindow="-15870" yWindow="-120" windowWidth="15990" windowHeight="24720" xr2:uid="{00000000-000D-0000-FFFF-FFFF00000000}"/>
  </bookViews>
  <sheets>
    <sheet name="Förderkosteneffizienz" sheetId="1" r:id="rId1"/>
    <sheet name="DAC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2" l="1"/>
  <c r="C17" i="2"/>
  <c r="C16" i="2"/>
  <c r="C18" i="2" s="1"/>
  <c r="C28" i="1"/>
  <c r="K9" i="2"/>
  <c r="K12" i="2"/>
  <c r="E9" i="2" l="1"/>
  <c r="F9" i="2"/>
  <c r="G9" i="2"/>
  <c r="G12" i="2" s="1"/>
  <c r="H9" i="2"/>
  <c r="H12" i="2" s="1"/>
  <c r="I9" i="2"/>
  <c r="J9" i="2"/>
  <c r="C9" i="2"/>
  <c r="J12" i="2"/>
  <c r="D15" i="2"/>
  <c r="I12" i="2"/>
  <c r="G13" i="1"/>
  <c r="F9" i="1"/>
  <c r="F10" i="1" s="1"/>
  <c r="E9" i="1"/>
  <c r="E10" i="1" s="1"/>
  <c r="C9" i="1"/>
  <c r="D9" i="1"/>
  <c r="G9" i="1"/>
  <c r="G10" i="1" s="1"/>
  <c r="H9" i="1"/>
  <c r="H10" i="1" s="1"/>
  <c r="I9" i="1"/>
  <c r="I10" i="1" s="1"/>
  <c r="J9" i="1"/>
  <c r="J10" i="1" s="1"/>
  <c r="K9" i="1"/>
  <c r="K10" i="1" s="1"/>
  <c r="C10" i="1" l="1"/>
  <c r="D10" i="1"/>
  <c r="D12" i="2"/>
  <c r="E12" i="2"/>
  <c r="F12" i="2"/>
  <c r="C12" i="2"/>
  <c r="C13" i="1" l="1"/>
  <c r="C16" i="1" s="1"/>
  <c r="C22" i="1" s="1"/>
  <c r="D13" i="1"/>
  <c r="E13" i="1"/>
  <c r="E16" i="1" s="1"/>
  <c r="E22" i="1" s="1"/>
  <c r="F13" i="1"/>
  <c r="H13" i="1"/>
  <c r="I13" i="1"/>
  <c r="J13" i="1"/>
  <c r="K13" i="1"/>
  <c r="C21" i="1" l="1"/>
  <c r="G16" i="1"/>
  <c r="G22" i="1" s="1"/>
  <c r="H16" i="1"/>
  <c r="H22" i="1" s="1"/>
  <c r="H21" i="1" l="1"/>
  <c r="G21" i="1"/>
  <c r="K16" i="1"/>
  <c r="K22" i="1" s="1"/>
  <c r="I16" i="1"/>
  <c r="I22" i="1" s="1"/>
  <c r="J16" i="1"/>
  <c r="J22" i="1" s="1"/>
  <c r="C25" i="1"/>
  <c r="D25" i="1"/>
  <c r="C27" i="1" s="1"/>
  <c r="J21" i="1" l="1"/>
  <c r="I21" i="1"/>
  <c r="K21" i="1"/>
  <c r="F16" i="1"/>
  <c r="F22" i="1" s="1"/>
  <c r="D16" i="1"/>
  <c r="D22" i="1" s="1"/>
  <c r="D21" i="1" l="1"/>
  <c r="F21" i="1"/>
  <c r="E21" i="1"/>
  <c r="C26" i="1" s="1"/>
</calcChain>
</file>

<file path=xl/sharedStrings.xml><?xml version="1.0" encoding="utf-8"?>
<sst xmlns="http://schemas.openxmlformats.org/spreadsheetml/2006/main" count="75" uniqueCount="49">
  <si>
    <t>Betriebsstunden Abscheideanlage (h)</t>
  </si>
  <si>
    <t>Angaben zu CO2 Abscheidung über CCU/CCS</t>
  </si>
  <si>
    <t xml:space="preserve"> </t>
  </si>
  <si>
    <r>
      <t>Produktionsstunden im Jahr (h</t>
    </r>
    <r>
      <rPr>
        <sz val="11"/>
        <color theme="1"/>
        <rFont val="Calibri"/>
        <family val="2"/>
        <scheme val="minor"/>
      </rPr>
      <t>)</t>
    </r>
  </si>
  <si>
    <t>beantragte Förderung (€)</t>
  </si>
  <si>
    <t>Kosten des Vorhabens (€:)</t>
  </si>
  <si>
    <t>geplante Förderintensität (%)</t>
  </si>
  <si>
    <t>Gesamte Fördersumme (€)</t>
  </si>
  <si>
    <t>2030</t>
  </si>
  <si>
    <t>2029</t>
  </si>
  <si>
    <t>2028</t>
  </si>
  <si>
    <t>2027</t>
  </si>
  <si>
    <t>Gesamte Emission (%)</t>
  </si>
  <si>
    <r>
      <t>CO2-Ausstoss pro Stunde bei mittlerer Kapazitätsauslastung  gesamt (t</t>
    </r>
    <r>
      <rPr>
        <vertAlign val="subscript"/>
        <sz val="11"/>
        <color theme="1"/>
        <rFont val="Calibri"/>
        <family val="2"/>
        <scheme val="minor"/>
      </rPr>
      <t>CO2</t>
    </r>
    <r>
      <rPr>
        <sz val="11"/>
        <color theme="1"/>
        <rFont val="Calibri"/>
        <family val="2"/>
        <scheme val="minor"/>
      </rPr>
      <t>/h)</t>
    </r>
  </si>
  <si>
    <r>
      <t>CO2 Ausstoss im Jahr insgesamt (t</t>
    </r>
    <r>
      <rPr>
        <vertAlign val="subscript"/>
        <sz val="11"/>
        <color theme="1"/>
        <rFont val="Calibri"/>
        <family val="2"/>
        <scheme val="minor"/>
      </rPr>
      <t>CO2</t>
    </r>
    <r>
      <rPr>
        <sz val="11"/>
        <color theme="1"/>
        <rFont val="Calibri"/>
        <family val="2"/>
        <scheme val="minor"/>
      </rPr>
      <t>)</t>
    </r>
  </si>
  <si>
    <r>
      <t>Abgeschiedenes CO2 gesamt (t</t>
    </r>
    <r>
      <rPr>
        <vertAlign val="subscript"/>
        <sz val="11"/>
        <color theme="1"/>
        <rFont val="Calibri"/>
        <family val="2"/>
        <scheme val="minor"/>
      </rPr>
      <t>CO2</t>
    </r>
    <r>
      <rPr>
        <sz val="11"/>
        <color theme="1"/>
        <rFont val="Calibri"/>
        <family val="2"/>
        <scheme val="minor"/>
      </rPr>
      <t>)</t>
    </r>
  </si>
  <si>
    <t>Gespeichertes CO2 (in t)</t>
  </si>
  <si>
    <t>Miniumum aus Abscheidung und Nutzung+Speicherung (tCO2)</t>
  </si>
  <si>
    <t>Anteil an energieträgerbedingtem CO2 im Abgasstrom bei mittlerer Kapazitätsauslastung (%)</t>
  </si>
  <si>
    <t>Effizienz der Abscheideanlage bei mittlerer Produktionskapazität (%)</t>
  </si>
  <si>
    <t>Emissionsmenge</t>
  </si>
  <si>
    <t>Abscheidung</t>
  </si>
  <si>
    <t>Anrechenbare t CO2</t>
  </si>
  <si>
    <t>Optional: Bei Einsatz von nachhaltiger Biomasse als Energieträger und dauerhafter Speicherung/Bindung</t>
  </si>
  <si>
    <t>Dauerhaft gebundenes CO2 (in t)</t>
  </si>
  <si>
    <t>Angaben zu Energieträgern und Abscheidung</t>
  </si>
  <si>
    <t>Angaben zu biogenen Energieträgern</t>
  </si>
  <si>
    <t>Angaben zu beantragten Fördermittel</t>
  </si>
  <si>
    <t>Gesperrte Zellen</t>
  </si>
  <si>
    <t>Kalenderjahre ab Förderbeginn</t>
  </si>
  <si>
    <t>Emissions-Quellen</t>
  </si>
  <si>
    <t>Anteil von biogenem CO2 in energieträgerbedingtem CO2 im Abgasstrom (%)</t>
  </si>
  <si>
    <t>Angaben zu CO2 Abscheidung über CCU/CCS mit DAC</t>
  </si>
  <si>
    <t>Speicherung/Bindung</t>
  </si>
  <si>
    <t>Anzurechnendes CO2</t>
  </si>
  <si>
    <t>Für CCS: Negativ anzurechnendes CO2 aus Biomasse (tCO2)</t>
  </si>
  <si>
    <t>Förderkosten</t>
  </si>
  <si>
    <t>geplante Förderquote (%)</t>
  </si>
  <si>
    <t>Anteil an nicht und schwer vermeidbarem CO2 im Abgasstrom inklusive Emission aus Abfallverbrennung bei mittlerer Kapazitätsauslastung (%)</t>
  </si>
  <si>
    <t>Optional: Anteil der Biomasse in der Abfallverbrennung und dauerhafter Speicherung/Bindung</t>
  </si>
  <si>
    <t>Abscheidung der Anlage pro Stunde (kg CO2/h)</t>
  </si>
  <si>
    <t>Dauerhaft gebundenes/kreislauffähiges CO2 (in t)</t>
  </si>
  <si>
    <t>Minimum aus Abscheidung und Nutzung+Speicherung (tCO2)</t>
  </si>
  <si>
    <t>2031</t>
  </si>
  <si>
    <t>2032</t>
  </si>
  <si>
    <t>2033</t>
  </si>
  <si>
    <t>2034</t>
  </si>
  <si>
    <t>2035</t>
  </si>
  <si>
    <t>Fördermitteleffizienz (tCO2/€)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</si>
</sst>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"/>
  </numFmts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theme="9" tint="0.799981688894314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59999389629810485"/>
        <bgColor theme="9"/>
      </patternFill>
    </fill>
    <fill>
      <patternFill patternType="solid">
        <fgColor theme="9" tint="0.79998168889431442"/>
        <bgColor theme="9" tint="0.5999938962981048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2" borderId="4" xfId="0" applyFill="1" applyBorder="1" applyAlignment="1">
      <alignment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0" borderId="0" xfId="0" applyBorder="1"/>
    <xf numFmtId="0" fontId="0" fillId="2" borderId="1" xfId="0" applyFill="1" applyBorder="1" applyAlignment="1">
      <alignment horizontal="center" vertical="center" wrapText="1"/>
    </xf>
    <xf numFmtId="0" fontId="3" fillId="3" borderId="10" xfId="0" applyFont="1" applyFill="1" applyBorder="1"/>
    <xf numFmtId="0" fontId="3" fillId="3" borderId="10" xfId="0" applyFont="1" applyFill="1" applyBorder="1" applyProtection="1"/>
    <xf numFmtId="3" fontId="3" fillId="3" borderId="10" xfId="0" applyNumberFormat="1" applyFont="1" applyFill="1" applyBorder="1" applyProtection="1"/>
    <xf numFmtId="0" fontId="4" fillId="0" borderId="0" xfId="0" applyFont="1" applyAlignment="1">
      <alignment vertic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12" xfId="0" applyBorder="1" applyAlignment="1"/>
    <xf numFmtId="0" fontId="0" fillId="0" borderId="0" xfId="0" applyBorder="1" applyAlignment="1"/>
    <xf numFmtId="0" fontId="0" fillId="4" borderId="4" xfId="0" applyFont="1" applyFill="1" applyBorder="1" applyAlignment="1" applyProtection="1">
      <alignment horizontal="center" vertical="center" wrapText="1"/>
    </xf>
    <xf numFmtId="0" fontId="0" fillId="5" borderId="11" xfId="0" applyFont="1" applyFill="1" applyBorder="1" applyAlignment="1" applyProtection="1">
      <alignment horizontal="center" vertical="center" wrapText="1"/>
    </xf>
    <xf numFmtId="0" fontId="0" fillId="6" borderId="4" xfId="0" applyFill="1" applyBorder="1" applyAlignment="1">
      <alignment vertical="center" wrapText="1"/>
    </xf>
    <xf numFmtId="0" fontId="0" fillId="6" borderId="4" xfId="0" applyFont="1" applyFill="1" applyBorder="1" applyAlignment="1" applyProtection="1">
      <alignment horizontal="center" vertical="center" wrapText="1"/>
      <protection locked="0"/>
    </xf>
    <xf numFmtId="0" fontId="0" fillId="6" borderId="1" xfId="0" applyFill="1" applyBorder="1" applyAlignment="1" applyProtection="1">
      <alignment horizontal="center" vertical="center" wrapText="1"/>
      <protection locked="0"/>
    </xf>
    <xf numFmtId="0" fontId="0" fillId="9" borderId="13" xfId="0" applyFont="1" applyFill="1" applyBorder="1" applyAlignment="1">
      <alignment horizontal="center" vertical="center" wrapText="1"/>
    </xf>
    <xf numFmtId="0" fontId="0" fillId="11" borderId="5" xfId="0" applyFill="1" applyBorder="1" applyAlignment="1">
      <alignment vertical="center" wrapText="1"/>
    </xf>
    <xf numFmtId="0" fontId="0" fillId="6" borderId="0" xfId="0" applyFill="1"/>
    <xf numFmtId="0" fontId="0" fillId="10" borderId="0" xfId="0" applyFill="1"/>
    <xf numFmtId="0" fontId="0" fillId="12" borderId="0" xfId="0" applyFill="1"/>
    <xf numFmtId="0" fontId="0" fillId="4" borderId="0" xfId="0" applyFill="1"/>
    <xf numFmtId="0" fontId="0" fillId="11" borderId="1" xfId="0" applyFill="1" applyBorder="1" applyAlignment="1">
      <alignment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0" fontId="5" fillId="8" borderId="9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vertical="center" wrapText="1"/>
    </xf>
    <xf numFmtId="0" fontId="0" fillId="6" borderId="1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0" fillId="6" borderId="4" xfId="0" applyFill="1" applyBorder="1" applyAlignment="1" applyProtection="1">
      <alignment vertical="center" wrapText="1"/>
      <protection locked="0"/>
    </xf>
    <xf numFmtId="3" fontId="0" fillId="11" borderId="1" xfId="0" applyNumberFormat="1" applyFill="1" applyBorder="1" applyAlignment="1" applyProtection="1">
      <alignment horizontal="center" vertical="center" wrapText="1"/>
      <protection locked="0"/>
    </xf>
    <xf numFmtId="3" fontId="0" fillId="11" borderId="5" xfId="0" applyNumberFormat="1" applyFill="1" applyBorder="1" applyAlignment="1" applyProtection="1">
      <alignment horizontal="center" vertical="center" wrapText="1"/>
      <protection locked="0"/>
    </xf>
    <xf numFmtId="0" fontId="0" fillId="9" borderId="11" xfId="0" applyFont="1" applyFill="1" applyBorder="1" applyAlignment="1" applyProtection="1">
      <alignment horizontal="center" vertical="center" wrapText="1"/>
      <protection locked="0"/>
    </xf>
    <xf numFmtId="0" fontId="0" fillId="6" borderId="1" xfId="0" applyFill="1" applyBorder="1" applyAlignment="1">
      <alignment horizontal="left" vertical="center" wrapText="1"/>
    </xf>
    <xf numFmtId="0" fontId="0" fillId="4" borderId="4" xfId="0" applyFill="1" applyBorder="1" applyAlignment="1" applyProtection="1">
      <alignment horizontal="left" vertical="center" wrapText="1"/>
    </xf>
    <xf numFmtId="0" fontId="0" fillId="6" borderId="4" xfId="0" applyFill="1" applyBorder="1" applyAlignment="1">
      <alignment horizontal="left" vertical="center" wrapText="1"/>
    </xf>
    <xf numFmtId="0" fontId="0" fillId="2" borderId="4" xfId="0" applyFill="1" applyBorder="1" applyAlignment="1">
      <alignment horizontal="left" vertical="center" wrapText="1"/>
    </xf>
    <xf numFmtId="0" fontId="0" fillId="9" borderId="11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11" borderId="5" xfId="0" applyFill="1" applyBorder="1" applyAlignment="1">
      <alignment horizontal="left" vertical="center" wrapText="1"/>
    </xf>
    <xf numFmtId="0" fontId="0" fillId="11" borderId="2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6" borderId="3" xfId="0" applyFill="1" applyBorder="1" applyAlignment="1" applyProtection="1">
      <alignment vertical="center" wrapText="1"/>
      <protection locked="0"/>
    </xf>
    <xf numFmtId="0" fontId="0" fillId="6" borderId="17" xfId="0" applyFont="1" applyFill="1" applyBorder="1" applyAlignment="1" applyProtection="1">
      <alignment vertical="center" wrapText="1"/>
      <protection locked="0"/>
    </xf>
    <xf numFmtId="0" fontId="0" fillId="6" borderId="1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3" fontId="0" fillId="11" borderId="5" xfId="0" applyNumberFormat="1" applyFill="1" applyBorder="1" applyAlignment="1" applyProtection="1">
      <alignment vertical="center" wrapText="1"/>
      <protection locked="0"/>
    </xf>
    <xf numFmtId="3" fontId="0" fillId="11" borderId="2" xfId="0" applyNumberFormat="1" applyFill="1" applyBorder="1" applyAlignment="1" applyProtection="1">
      <alignment vertical="center" wrapText="1"/>
      <protection locked="0"/>
    </xf>
    <xf numFmtId="3" fontId="0" fillId="11" borderId="1" xfId="0" applyNumberFormat="1" applyFill="1" applyBorder="1" applyAlignment="1" applyProtection="1">
      <alignment vertical="center" wrapText="1"/>
      <protection locked="0"/>
    </xf>
    <xf numFmtId="0" fontId="0" fillId="2" borderId="16" xfId="0" applyFill="1" applyBorder="1" applyAlignment="1">
      <alignment vertical="center" wrapText="1"/>
    </xf>
    <xf numFmtId="0" fontId="0" fillId="2" borderId="14" xfId="0" applyFill="1" applyBorder="1" applyAlignment="1">
      <alignment vertical="center" wrapText="1"/>
    </xf>
    <xf numFmtId="0" fontId="6" fillId="7" borderId="2" xfId="0" applyFont="1" applyFill="1" applyBorder="1" applyAlignment="1">
      <alignment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0" fillId="6" borderId="3" xfId="0" applyFill="1" applyBorder="1" applyAlignment="1" applyProtection="1">
      <alignment horizontal="center" vertical="center" wrapText="1"/>
      <protection locked="0"/>
    </xf>
    <xf numFmtId="0" fontId="5" fillId="7" borderId="10" xfId="0" applyFont="1" applyFill="1" applyBorder="1" applyAlignment="1">
      <alignment horizontal="center" vertical="center" wrapText="1"/>
    </xf>
    <xf numFmtId="0" fontId="5" fillId="8" borderId="10" xfId="0" applyFont="1" applyFill="1" applyBorder="1" applyAlignment="1">
      <alignment horizontal="center" vertical="center" wrapText="1"/>
    </xf>
    <xf numFmtId="0" fontId="0" fillId="6" borderId="4" xfId="0" applyFont="1" applyFill="1" applyBorder="1" applyAlignment="1" applyProtection="1">
      <alignment vertical="center" wrapText="1"/>
      <protection locked="0"/>
    </xf>
    <xf numFmtId="0" fontId="0" fillId="6" borderId="18" xfId="0" applyFont="1" applyFill="1" applyBorder="1" applyAlignment="1" applyProtection="1">
      <alignment vertical="center" wrapText="1"/>
      <protection locked="0"/>
    </xf>
    <xf numFmtId="0" fontId="0" fillId="5" borderId="17" xfId="0" applyFont="1" applyFill="1" applyBorder="1" applyAlignment="1" applyProtection="1">
      <alignment vertical="center" wrapText="1"/>
    </xf>
    <xf numFmtId="0" fontId="0" fillId="5" borderId="11" xfId="0" applyFont="1" applyFill="1" applyBorder="1" applyAlignment="1" applyProtection="1">
      <alignment vertical="center" wrapText="1"/>
    </xf>
    <xf numFmtId="0" fontId="0" fillId="2" borderId="4" xfId="0" applyFont="1" applyFill="1" applyBorder="1" applyAlignment="1">
      <alignment vertical="center" wrapText="1"/>
    </xf>
    <xf numFmtId="0" fontId="0" fillId="6" borderId="2" xfId="0" applyFill="1" applyBorder="1" applyAlignment="1" applyProtection="1">
      <alignment vertical="center" wrapText="1"/>
      <protection locked="0"/>
    </xf>
    <xf numFmtId="0" fontId="0" fillId="6" borderId="1" xfId="0" applyFill="1" applyBorder="1" applyAlignment="1" applyProtection="1">
      <alignment vertical="center" wrapText="1"/>
      <protection locked="0"/>
    </xf>
    <xf numFmtId="0" fontId="0" fillId="9" borderId="17" xfId="0" applyFont="1" applyFill="1" applyBorder="1" applyAlignment="1" applyProtection="1">
      <alignment vertical="center" wrapText="1"/>
      <protection locked="0"/>
    </xf>
    <xf numFmtId="0" fontId="0" fillId="9" borderId="11" xfId="0" applyFont="1" applyFill="1" applyBorder="1" applyAlignment="1" applyProtection="1">
      <alignment vertical="center" wrapText="1"/>
      <protection locked="0"/>
    </xf>
    <xf numFmtId="0" fontId="0" fillId="2" borderId="16" xfId="0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vertical="center" wrapText="1"/>
      <protection locked="0"/>
    </xf>
    <xf numFmtId="0" fontId="0" fillId="0" borderId="1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6" fillId="7" borderId="0" xfId="0" applyFont="1" applyFill="1" applyBorder="1" applyAlignment="1">
      <alignment horizontal="center" vertical="center" wrapText="1"/>
    </xf>
    <xf numFmtId="0" fontId="6" fillId="7" borderId="7" xfId="0" applyFont="1" applyFill="1" applyBorder="1" applyAlignment="1">
      <alignment horizontal="center" vertical="center" wrapText="1"/>
    </xf>
    <xf numFmtId="164" fontId="3" fillId="3" borderId="10" xfId="0" applyNumberFormat="1" applyFont="1" applyFill="1" applyBorder="1" applyProtection="1"/>
    <xf numFmtId="0" fontId="3" fillId="3" borderId="19" xfId="0" applyFont="1" applyFill="1" applyBorder="1" applyAlignment="1">
      <alignment vertical="center" wrapText="1"/>
    </xf>
    <xf numFmtId="0" fontId="3" fillId="3" borderId="20" xfId="0" applyFont="1" applyFill="1" applyBorder="1" applyAlignment="1">
      <alignment vertical="center" wrapText="1"/>
    </xf>
    <xf numFmtId="0" fontId="3" fillId="3" borderId="21" xfId="0" applyFont="1" applyFill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3" fillId="3" borderId="7" xfId="0" applyFont="1" applyFill="1" applyBorder="1" applyAlignment="1" applyProtection="1">
      <alignment horizontal="center" vertical="center" wrapText="1"/>
    </xf>
    <xf numFmtId="3" fontId="3" fillId="3" borderId="7" xfId="0" applyNumberFormat="1" applyFont="1" applyFill="1" applyBorder="1" applyAlignment="1" applyProtection="1">
      <alignment horizontal="center" vertical="center" wrapText="1"/>
    </xf>
    <xf numFmtId="164" fontId="3" fillId="3" borderId="0" xfId="0" applyNumberFormat="1" applyFont="1" applyFill="1" applyBorder="1" applyAlignment="1" applyProtection="1">
      <alignment horizontal="center" vertical="center" wrapText="1"/>
    </xf>
    <xf numFmtId="0" fontId="0" fillId="2" borderId="14" xfId="0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2" borderId="0" xfId="0" applyFill="1"/>
  </cellXfs>
  <cellStyles count="1">
    <cellStyle name="Standard" xfId="0" builtinId="0"/>
  </cellStyles>
  <dxfs count="33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theme="9" tint="0.59996337778862885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ont>
        <color auto="1"/>
      </font>
      <fill>
        <patternFill>
          <bgColor theme="9" tint="0.59996337778862885"/>
        </patternFill>
      </fill>
    </dxf>
    <dxf>
      <font>
        <color auto="1"/>
      </font>
      <fill>
        <patternFill>
          <bgColor rgb="FFFFC7CE"/>
        </patternFill>
      </fill>
    </dxf>
    <dxf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</border>
    </dxf>
    <dxf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</border>
    </dxf>
    <dxf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  <vertical/>
        <horizontal/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alignment horizontal="general" vertical="center" textRotation="0" wrapText="1" indent="0" justifyLastLine="0" shrinkToFit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>
          <bgColor theme="3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</border>
    </dxf>
    <dxf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</border>
    </dxf>
    <dxf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</border>
    </dxf>
    <dxf>
      <alignment horizontal="general" vertical="center" textRotation="0" wrapText="1" indent="0" justifyLastLine="0" shrinkToFit="0" readingOrder="0"/>
      <border diagonalUp="0" diagonalDown="0">
        <left/>
        <right style="medium">
          <color indexed="64"/>
        </right>
        <top/>
        <bottom style="medium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/>
        <right/>
        <top/>
        <bottom style="medium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 style="medium">
          <color indexed="64"/>
        </bottom>
      </border>
    </dxf>
    <dxf>
      <alignment horizontal="left" vertical="center" textRotation="0" wrapText="1" indent="0" justifyLastLine="0" shrinkToFit="0" readingOrder="0"/>
      <border diagonalUp="0" diagonalDown="0" outline="0">
        <left/>
        <right style="medium">
          <color indexed="64"/>
        </right>
        <top/>
        <bottom style="medium">
          <color indexed="64"/>
        </bottom>
      </border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alignment horizontal="general" vertical="center" textRotation="0" wrapText="1" indent="0" justifyLastLine="0" shrinkToFit="0" readingOrder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>
          <bgColor theme="3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0" defaultTableStyle="TableStyleMedium2" defaultPivotStyle="PivotStyleLight16"/>
  <colors>
    <mruColors>
      <color rgb="FFEF8D8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e1" displayName="Tabelle1" ref="B7:K25" totalsRowShown="0" headerRowDxfId="32" dataDxfId="30" headerRowBorderDxfId="31" tableBorderDxfId="29">
  <tableColumns count="10">
    <tableColumn id="1" xr3:uid="{00000000-0010-0000-0000-000001000000}" name=" " dataDxfId="28"/>
    <tableColumn id="2" xr3:uid="{00000000-0010-0000-0000-000002000000}" name="2027" dataDxfId="27"/>
    <tableColumn id="3" xr3:uid="{00000000-0010-0000-0000-000003000000}" name="2028" dataDxfId="26"/>
    <tableColumn id="4" xr3:uid="{00000000-0010-0000-0000-000004000000}" name="2029" dataDxfId="25"/>
    <tableColumn id="5" xr3:uid="{00000000-0010-0000-0000-000005000000}" name="2030" dataDxfId="24"/>
    <tableColumn id="6" xr3:uid="{00000000-0010-0000-0000-000006000000}" name="2031" dataDxfId="23"/>
    <tableColumn id="7" xr3:uid="{3C4AF6A6-F2AC-44C6-820B-707DDC8F23FA}" name="2032" dataDxfId="22"/>
    <tableColumn id="8" xr3:uid="{6D87E603-3085-4748-A979-F4A76CCC4DFD}" name="2033" dataDxfId="21"/>
    <tableColumn id="9" xr3:uid="{F99DDE32-357B-458F-AE83-9761009049D0}" name="2034" dataDxfId="20"/>
    <tableColumn id="10" xr3:uid="{B3C17EC4-4716-43EB-8467-B07F198B44DB}" name="2035" dataDxfId="19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le13" displayName="Tabelle13" ref="B6:J18" totalsRowShown="0" headerRowDxfId="18" dataDxfId="16" headerRowBorderDxfId="17" tableBorderDxfId="15">
  <tableColumns count="9">
    <tableColumn id="1" xr3:uid="{00000000-0010-0000-0100-000001000000}" name=" " dataDxfId="14"/>
    <tableColumn id="2" xr3:uid="{00000000-0010-0000-0100-000002000000}" name="2027" dataDxfId="13"/>
    <tableColumn id="3" xr3:uid="{00000000-0010-0000-0100-000003000000}" name="2028" dataDxfId="12"/>
    <tableColumn id="4" xr3:uid="{00000000-0010-0000-0100-000004000000}" name="2029" dataDxfId="11"/>
    <tableColumn id="5" xr3:uid="{00000000-0010-0000-0100-000005000000}" name="2030" dataDxfId="10"/>
    <tableColumn id="6" xr3:uid="{00000000-0010-0000-0100-000006000000}" name="2031" dataDxfId="9"/>
    <tableColumn id="7" xr3:uid="{C83ECDC5-5CA3-4E13-941E-EE345033EB25}" name="2032" dataDxfId="8"/>
    <tableColumn id="8" xr3:uid="{D5CF9A2A-5BC4-4B28-BB6F-BC4995236A30}" name="2033" dataDxfId="7"/>
    <tableColumn id="9" xr3:uid="{99B4E89F-58AB-4ACD-9C19-DA569CECCFEC}" name="2034" dataDxfId="6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4"/>
  <sheetViews>
    <sheetView tabSelected="1" topLeftCell="B1" zoomScale="85" zoomScaleNormal="85" workbookViewId="0">
      <selection activeCell="D30" sqref="D30"/>
    </sheetView>
  </sheetViews>
  <sheetFormatPr baseColWidth="10" defaultRowHeight="14.5" x14ac:dyDescent="0.35"/>
  <cols>
    <col min="1" max="1" width="26.81640625" customWidth="1"/>
    <col min="2" max="2" width="32.26953125" customWidth="1"/>
    <col min="3" max="7" width="12.7265625" customWidth="1"/>
    <col min="8" max="8" width="17.81640625" customWidth="1"/>
    <col min="9" max="9" width="15.1796875" customWidth="1"/>
    <col min="10" max="10" width="15.7265625" customWidth="1"/>
    <col min="11" max="11" width="14.7265625" customWidth="1"/>
    <col min="12" max="12" width="15.26953125" customWidth="1"/>
  </cols>
  <sheetData>
    <row r="1" spans="1:17" ht="18.5" x14ac:dyDescent="0.35">
      <c r="A1" s="9" t="s">
        <v>1</v>
      </c>
    </row>
    <row r="2" spans="1:17" x14ac:dyDescent="0.35">
      <c r="A2" s="22"/>
      <c r="B2" t="s">
        <v>25</v>
      </c>
    </row>
    <row r="3" spans="1:17" x14ac:dyDescent="0.35">
      <c r="A3" s="24"/>
      <c r="B3" t="s">
        <v>26</v>
      </c>
    </row>
    <row r="4" spans="1:17" x14ac:dyDescent="0.35">
      <c r="A4" s="23"/>
      <c r="B4" t="s">
        <v>27</v>
      </c>
    </row>
    <row r="5" spans="1:17" ht="15" thickBot="1" x14ac:dyDescent="0.4">
      <c r="A5" s="25"/>
      <c r="B5" t="s">
        <v>28</v>
      </c>
    </row>
    <row r="6" spans="1:17" ht="21.65" customHeight="1" thickBot="1" x14ac:dyDescent="0.4">
      <c r="A6" s="4"/>
      <c r="B6" s="4"/>
      <c r="C6" s="80" t="s">
        <v>29</v>
      </c>
      <c r="D6" s="81"/>
      <c r="E6" s="81"/>
      <c r="F6" s="81"/>
      <c r="G6" s="81"/>
      <c r="H6" s="81"/>
      <c r="I6" s="81"/>
      <c r="J6" s="81"/>
      <c r="K6" s="81"/>
    </row>
    <row r="7" spans="1:17" ht="40.5" customHeight="1" thickBot="1" x14ac:dyDescent="0.4">
      <c r="A7" s="4"/>
      <c r="B7" t="s">
        <v>2</v>
      </c>
      <c r="C7" s="27" t="s">
        <v>11</v>
      </c>
      <c r="D7" s="27" t="s">
        <v>10</v>
      </c>
      <c r="E7" s="27" t="s">
        <v>9</v>
      </c>
      <c r="F7" s="28" t="s">
        <v>8</v>
      </c>
      <c r="G7" s="29" t="s">
        <v>43</v>
      </c>
      <c r="H7" s="58" t="s">
        <v>44</v>
      </c>
      <c r="I7" s="58" t="s">
        <v>45</v>
      </c>
      <c r="J7" s="58" t="s">
        <v>46</v>
      </c>
      <c r="K7" s="58" t="s">
        <v>47</v>
      </c>
    </row>
    <row r="8" spans="1:17" ht="60" customHeight="1" thickBot="1" x14ac:dyDescent="0.4">
      <c r="A8" s="77" t="s">
        <v>30</v>
      </c>
      <c r="B8" s="37" t="s">
        <v>18</v>
      </c>
      <c r="C8" s="18">
        <v>40</v>
      </c>
      <c r="D8" s="18">
        <v>40</v>
      </c>
      <c r="E8" s="18">
        <v>40</v>
      </c>
      <c r="F8" s="18">
        <v>40</v>
      </c>
      <c r="G8" s="31">
        <v>40</v>
      </c>
      <c r="H8" s="63">
        <v>40</v>
      </c>
      <c r="I8" s="64">
        <v>40</v>
      </c>
      <c r="J8" s="64">
        <v>40</v>
      </c>
      <c r="K8" s="64">
        <v>40</v>
      </c>
    </row>
    <row r="9" spans="1:17" ht="76.5" customHeight="1" thickBot="1" x14ac:dyDescent="0.4">
      <c r="A9" s="78"/>
      <c r="B9" s="38" t="s">
        <v>38</v>
      </c>
      <c r="C9" s="15">
        <f t="shared" ref="C9:K9" si="0">IF(C8&lt;50,100-C8,"zu kleiner Anteil an prozessbedingten Emissionen")</f>
        <v>60</v>
      </c>
      <c r="D9" s="15">
        <f t="shared" si="0"/>
        <v>60</v>
      </c>
      <c r="E9" s="15">
        <f t="shared" si="0"/>
        <v>60</v>
      </c>
      <c r="F9" s="15">
        <f t="shared" si="0"/>
        <v>60</v>
      </c>
      <c r="G9" s="16">
        <f t="shared" si="0"/>
        <v>60</v>
      </c>
      <c r="H9" s="65">
        <f t="shared" si="0"/>
        <v>60</v>
      </c>
      <c r="I9" s="66">
        <f t="shared" si="0"/>
        <v>60</v>
      </c>
      <c r="J9" s="66">
        <f t="shared" si="0"/>
        <v>60</v>
      </c>
      <c r="K9" s="66">
        <f t="shared" si="0"/>
        <v>60</v>
      </c>
    </row>
    <row r="10" spans="1:17" ht="15" thickBot="1" x14ac:dyDescent="0.4">
      <c r="A10" s="79"/>
      <c r="B10" s="38" t="s">
        <v>12</v>
      </c>
      <c r="C10" s="15">
        <f t="shared" ref="C10:K10" si="1">C8+C9</f>
        <v>100</v>
      </c>
      <c r="D10" s="15">
        <f t="shared" si="1"/>
        <v>100</v>
      </c>
      <c r="E10" s="15">
        <f t="shared" si="1"/>
        <v>100</v>
      </c>
      <c r="F10" s="15">
        <f t="shared" si="1"/>
        <v>100</v>
      </c>
      <c r="G10" s="16">
        <f t="shared" si="1"/>
        <v>100</v>
      </c>
      <c r="H10" s="65">
        <f t="shared" si="1"/>
        <v>100</v>
      </c>
      <c r="I10" s="66">
        <f t="shared" si="1"/>
        <v>100</v>
      </c>
      <c r="J10" s="66">
        <f t="shared" si="1"/>
        <v>100</v>
      </c>
      <c r="K10" s="66">
        <f t="shared" si="1"/>
        <v>100</v>
      </c>
      <c r="L10" s="13"/>
      <c r="M10" s="14"/>
      <c r="N10" s="14"/>
      <c r="O10" s="14"/>
      <c r="P10" s="14"/>
      <c r="Q10" s="14"/>
    </row>
    <row r="11" spans="1:17" ht="46.5" customHeight="1" thickBot="1" x14ac:dyDescent="0.4">
      <c r="A11" s="77" t="s">
        <v>20</v>
      </c>
      <c r="B11" s="39" t="s">
        <v>13</v>
      </c>
      <c r="C11" s="18">
        <v>4</v>
      </c>
      <c r="D11" s="18">
        <v>4</v>
      </c>
      <c r="E11" s="18">
        <v>4</v>
      </c>
      <c r="F11" s="18">
        <v>4</v>
      </c>
      <c r="G11" s="31">
        <v>4</v>
      </c>
      <c r="H11" s="48">
        <v>4</v>
      </c>
      <c r="I11" s="49">
        <v>4</v>
      </c>
      <c r="J11" s="49">
        <v>4</v>
      </c>
      <c r="K11" s="49">
        <v>4</v>
      </c>
    </row>
    <row r="12" spans="1:17" ht="15" thickBot="1" x14ac:dyDescent="0.4">
      <c r="A12" s="78"/>
      <c r="B12" s="39" t="s">
        <v>3</v>
      </c>
      <c r="C12" s="18">
        <v>2600</v>
      </c>
      <c r="D12" s="18">
        <v>2600</v>
      </c>
      <c r="E12" s="18">
        <v>2600</v>
      </c>
      <c r="F12" s="18">
        <v>2600</v>
      </c>
      <c r="G12" s="31">
        <v>2600</v>
      </c>
      <c r="H12" s="48">
        <v>2600</v>
      </c>
      <c r="I12" s="49">
        <v>2600</v>
      </c>
      <c r="J12" s="49">
        <v>2600</v>
      </c>
      <c r="K12" s="49">
        <v>2600</v>
      </c>
    </row>
    <row r="13" spans="1:17" ht="17" thickBot="1" x14ac:dyDescent="0.4">
      <c r="A13" s="79"/>
      <c r="B13" s="40" t="s">
        <v>14</v>
      </c>
      <c r="C13" s="2">
        <f t="shared" ref="C13:K13" si="2">C11*C12</f>
        <v>10400</v>
      </c>
      <c r="D13" s="2">
        <f t="shared" si="2"/>
        <v>10400</v>
      </c>
      <c r="E13" s="2">
        <f t="shared" si="2"/>
        <v>10400</v>
      </c>
      <c r="F13" s="2">
        <f t="shared" si="2"/>
        <v>10400</v>
      </c>
      <c r="G13" s="2">
        <f t="shared" si="2"/>
        <v>10400</v>
      </c>
      <c r="H13" s="67">
        <f t="shared" si="2"/>
        <v>10400</v>
      </c>
      <c r="I13" s="67">
        <f t="shared" si="2"/>
        <v>10400</v>
      </c>
      <c r="J13" s="67">
        <f t="shared" si="2"/>
        <v>10400</v>
      </c>
      <c r="K13" s="67">
        <f t="shared" si="2"/>
        <v>10400</v>
      </c>
    </row>
    <row r="14" spans="1:17" ht="48" customHeight="1" thickBot="1" x14ac:dyDescent="0.4">
      <c r="A14" s="74" t="s">
        <v>21</v>
      </c>
      <c r="B14" s="39" t="s">
        <v>19</v>
      </c>
      <c r="C14" s="19">
        <v>80</v>
      </c>
      <c r="D14" s="19">
        <v>80</v>
      </c>
      <c r="E14" s="19">
        <v>80</v>
      </c>
      <c r="F14" s="19">
        <v>80</v>
      </c>
      <c r="G14" s="19">
        <v>80</v>
      </c>
      <c r="H14" s="68">
        <v>80</v>
      </c>
      <c r="I14" s="69">
        <v>80</v>
      </c>
      <c r="J14" s="69">
        <v>80</v>
      </c>
      <c r="K14" s="69">
        <v>80</v>
      </c>
    </row>
    <row r="15" spans="1:17" ht="15" thickBot="1" x14ac:dyDescent="0.4">
      <c r="A15" s="76"/>
      <c r="B15" s="39" t="s">
        <v>0</v>
      </c>
      <c r="C15" s="18">
        <v>2000</v>
      </c>
      <c r="D15" s="18">
        <v>2600</v>
      </c>
      <c r="E15" s="18">
        <v>2600</v>
      </c>
      <c r="F15" s="18">
        <v>2600</v>
      </c>
      <c r="G15" s="31">
        <v>2600</v>
      </c>
      <c r="H15" s="48">
        <v>2600</v>
      </c>
      <c r="I15" s="49">
        <v>2600</v>
      </c>
      <c r="J15" s="49">
        <v>2600</v>
      </c>
      <c r="K15" s="49">
        <v>2600</v>
      </c>
    </row>
    <row r="16" spans="1:17" ht="36.75" customHeight="1" thickBot="1" x14ac:dyDescent="0.4">
      <c r="A16" s="75"/>
      <c r="B16" s="40" t="s">
        <v>15</v>
      </c>
      <c r="C16" s="3">
        <f t="shared" ref="C16:K16" si="3">C$14*C13*0.01*C$15/C$12</f>
        <v>6400</v>
      </c>
      <c r="D16" s="3">
        <f t="shared" si="3"/>
        <v>8320</v>
      </c>
      <c r="E16" s="3">
        <f t="shared" si="3"/>
        <v>8320</v>
      </c>
      <c r="F16" s="3">
        <f t="shared" si="3"/>
        <v>8320</v>
      </c>
      <c r="G16" s="3">
        <f t="shared" si="3"/>
        <v>8320</v>
      </c>
      <c r="H16" s="1">
        <f t="shared" si="3"/>
        <v>8320</v>
      </c>
      <c r="I16" s="1">
        <f t="shared" si="3"/>
        <v>8320</v>
      </c>
      <c r="J16" s="1">
        <f t="shared" si="3"/>
        <v>8320</v>
      </c>
      <c r="K16" s="1">
        <f t="shared" si="3"/>
        <v>8320</v>
      </c>
    </row>
    <row r="17" spans="1:14" ht="77.5" customHeight="1" thickBot="1" x14ac:dyDescent="0.4">
      <c r="A17" s="20" t="s">
        <v>23</v>
      </c>
      <c r="B17" s="41" t="s">
        <v>31</v>
      </c>
      <c r="C17" s="36">
        <v>25</v>
      </c>
      <c r="D17" s="36">
        <v>25</v>
      </c>
      <c r="E17" s="36">
        <v>25</v>
      </c>
      <c r="F17" s="36">
        <v>25</v>
      </c>
      <c r="G17" s="36">
        <v>25</v>
      </c>
      <c r="H17" s="70">
        <v>25</v>
      </c>
      <c r="I17" s="71">
        <v>25</v>
      </c>
      <c r="J17" s="71">
        <v>25</v>
      </c>
      <c r="K17" s="71">
        <v>25</v>
      </c>
    </row>
    <row r="18" spans="1:14" ht="88.5" customHeight="1" thickBot="1" x14ac:dyDescent="0.4">
      <c r="A18" s="20" t="s">
        <v>39</v>
      </c>
      <c r="B18" s="41" t="s">
        <v>31</v>
      </c>
      <c r="C18" s="36">
        <v>25</v>
      </c>
      <c r="D18" s="36">
        <v>25</v>
      </c>
      <c r="E18" s="36">
        <v>25</v>
      </c>
      <c r="F18" s="36">
        <v>25</v>
      </c>
      <c r="G18" s="36">
        <v>25</v>
      </c>
      <c r="H18" s="70">
        <v>25</v>
      </c>
      <c r="I18" s="71">
        <v>25</v>
      </c>
      <c r="J18" s="71">
        <v>25</v>
      </c>
      <c r="K18" s="71">
        <v>25</v>
      </c>
    </row>
    <row r="19" spans="1:14" ht="15" thickBot="1" x14ac:dyDescent="0.4">
      <c r="A19" s="74" t="s">
        <v>33</v>
      </c>
      <c r="B19" s="39" t="s">
        <v>16</v>
      </c>
      <c r="C19" s="33">
        <v>7000</v>
      </c>
      <c r="D19" s="33">
        <v>7000</v>
      </c>
      <c r="E19" s="33">
        <v>7000</v>
      </c>
      <c r="F19" s="33">
        <v>7000</v>
      </c>
      <c r="G19" s="33">
        <v>7000</v>
      </c>
      <c r="H19" s="33">
        <v>7000</v>
      </c>
      <c r="I19" s="33">
        <v>7000</v>
      </c>
      <c r="J19" s="33">
        <v>7000</v>
      </c>
      <c r="K19" s="33">
        <v>7000</v>
      </c>
    </row>
    <row r="20" spans="1:14" ht="44" thickBot="1" x14ac:dyDescent="0.4">
      <c r="A20" s="75"/>
      <c r="B20" s="39" t="s">
        <v>41</v>
      </c>
      <c r="C20" s="33"/>
      <c r="D20" s="33">
        <v>1000</v>
      </c>
      <c r="E20" s="33">
        <v>1000</v>
      </c>
      <c r="F20" s="33">
        <v>1500</v>
      </c>
      <c r="G20" s="33">
        <v>1500</v>
      </c>
      <c r="H20" s="33">
        <v>1500</v>
      </c>
      <c r="I20" s="33">
        <v>1500</v>
      </c>
      <c r="J20" s="33">
        <v>1500</v>
      </c>
      <c r="K20" s="33">
        <v>1500</v>
      </c>
    </row>
    <row r="21" spans="1:14" ht="29.5" thickBot="1" x14ac:dyDescent="0.4">
      <c r="A21" s="74" t="s">
        <v>34</v>
      </c>
      <c r="B21" s="42" t="s">
        <v>17</v>
      </c>
      <c r="C21" s="5">
        <f t="shared" ref="C21:K21" si="4">MIN(C16,(C19+C20))</f>
        <v>6400</v>
      </c>
      <c r="D21" s="5">
        <f t="shared" si="4"/>
        <v>8000</v>
      </c>
      <c r="E21" s="5">
        <f t="shared" si="4"/>
        <v>8000</v>
      </c>
      <c r="F21" s="5">
        <f t="shared" si="4"/>
        <v>8320</v>
      </c>
      <c r="G21" s="5">
        <f t="shared" si="4"/>
        <v>8320</v>
      </c>
      <c r="H21" s="50">
        <f t="shared" si="4"/>
        <v>8320</v>
      </c>
      <c r="I21" s="51">
        <f t="shared" si="4"/>
        <v>8320</v>
      </c>
      <c r="J21" s="51">
        <f t="shared" si="4"/>
        <v>8320</v>
      </c>
      <c r="K21" s="51">
        <f t="shared" si="4"/>
        <v>8320</v>
      </c>
    </row>
    <row r="22" spans="1:14" ht="48.75" customHeight="1" thickBot="1" x14ac:dyDescent="0.4">
      <c r="A22" s="75"/>
      <c r="B22" s="40" t="s">
        <v>35</v>
      </c>
      <c r="C22" s="5">
        <f t="shared" ref="C22:K22" si="5">MIN((C16*C8*0.01*C17*0.01),C19)+MIN((C16*C9*0.01*C18*0.01),C19)</f>
        <v>1600</v>
      </c>
      <c r="D22" s="5">
        <f t="shared" si="5"/>
        <v>2080</v>
      </c>
      <c r="E22" s="5">
        <f t="shared" si="5"/>
        <v>2080</v>
      </c>
      <c r="F22" s="5">
        <f t="shared" si="5"/>
        <v>2080</v>
      </c>
      <c r="G22" s="5">
        <f t="shared" si="5"/>
        <v>2080</v>
      </c>
      <c r="H22" s="50">
        <f t="shared" si="5"/>
        <v>2080</v>
      </c>
      <c r="I22" s="51">
        <f t="shared" si="5"/>
        <v>2080</v>
      </c>
      <c r="J22" s="51">
        <f t="shared" si="5"/>
        <v>2080</v>
      </c>
      <c r="K22" s="51">
        <f t="shared" si="5"/>
        <v>2080</v>
      </c>
      <c r="L22" s="4"/>
    </row>
    <row r="23" spans="1:14" ht="15" thickBot="1" x14ac:dyDescent="0.4">
      <c r="A23" s="74" t="s">
        <v>36</v>
      </c>
      <c r="B23" s="43" t="s">
        <v>5</v>
      </c>
      <c r="C23" s="35">
        <v>3000000</v>
      </c>
      <c r="D23" s="35">
        <v>600000</v>
      </c>
      <c r="E23" s="35"/>
      <c r="F23" s="35"/>
      <c r="G23" s="35"/>
      <c r="H23" s="52"/>
      <c r="I23" s="52"/>
      <c r="J23" s="52"/>
      <c r="K23" s="52"/>
      <c r="L23" s="4"/>
    </row>
    <row r="24" spans="1:14" ht="15" thickBot="1" x14ac:dyDescent="0.4">
      <c r="A24" s="76"/>
      <c r="B24" s="44" t="s">
        <v>37</v>
      </c>
      <c r="C24" s="34">
        <v>50</v>
      </c>
      <c r="D24" s="34">
        <v>50</v>
      </c>
      <c r="E24" s="34"/>
      <c r="F24" s="34"/>
      <c r="G24" s="34"/>
      <c r="H24" s="53"/>
      <c r="I24" s="54"/>
      <c r="J24" s="54"/>
      <c r="K24" s="54"/>
      <c r="L24" s="4"/>
    </row>
    <row r="25" spans="1:14" ht="15" thickBot="1" x14ac:dyDescent="0.4">
      <c r="A25" s="75"/>
      <c r="B25" s="45" t="s">
        <v>4</v>
      </c>
      <c r="C25" s="46">
        <f t="shared" ref="C25:D25" si="6">C23*C24/100</f>
        <v>1500000</v>
      </c>
      <c r="D25" s="46">
        <f t="shared" si="6"/>
        <v>300000</v>
      </c>
      <c r="E25" s="46">
        <v>0</v>
      </c>
      <c r="F25" s="46">
        <v>0</v>
      </c>
      <c r="G25" s="46">
        <v>0</v>
      </c>
      <c r="H25" s="72">
        <v>0</v>
      </c>
      <c r="I25" s="73">
        <v>0</v>
      </c>
      <c r="J25" s="73">
        <v>0</v>
      </c>
      <c r="K25" s="73">
        <v>0</v>
      </c>
    </row>
    <row r="26" spans="1:14" ht="15.5" x14ac:dyDescent="0.35">
      <c r="B26" s="6" t="s">
        <v>22</v>
      </c>
      <c r="C26" s="7">
        <f>SUM(C21:K21)+SUM(C22:K22)</f>
        <v>90560</v>
      </c>
    </row>
    <row r="27" spans="1:14" ht="15.5" x14ac:dyDescent="0.35">
      <c r="B27" s="6" t="s">
        <v>7</v>
      </c>
      <c r="C27" s="8">
        <f>SUM(C25:K25)</f>
        <v>1800000</v>
      </c>
      <c r="H27" s="10"/>
      <c r="I27" s="10"/>
      <c r="J27" s="10"/>
      <c r="K27" s="10"/>
      <c r="L27" s="10"/>
      <c r="M27" s="10"/>
      <c r="N27" s="10"/>
    </row>
    <row r="28" spans="1:14" ht="15.5" x14ac:dyDescent="0.35">
      <c r="B28" s="6" t="s">
        <v>48</v>
      </c>
      <c r="C28" s="84">
        <f>C26/C27</f>
        <v>5.0311111111111112E-2</v>
      </c>
      <c r="H28" s="10"/>
      <c r="I28" s="11"/>
      <c r="J28" s="11"/>
      <c r="K28" s="11"/>
      <c r="L28" s="11"/>
      <c r="M28" s="11"/>
      <c r="N28" s="10"/>
    </row>
    <row r="29" spans="1:14" x14ac:dyDescent="0.35">
      <c r="H29" s="10"/>
      <c r="I29" s="12"/>
      <c r="J29" s="10"/>
      <c r="K29" s="10"/>
      <c r="L29" s="10"/>
      <c r="M29" s="10"/>
      <c r="N29" s="10"/>
    </row>
    <row r="30" spans="1:14" x14ac:dyDescent="0.35">
      <c r="H30" s="10"/>
      <c r="I30" s="12"/>
      <c r="J30" s="10"/>
      <c r="K30" s="10"/>
      <c r="L30" s="10"/>
      <c r="M30" s="10"/>
      <c r="N30" s="10"/>
    </row>
    <row r="31" spans="1:14" x14ac:dyDescent="0.35">
      <c r="H31" s="10"/>
      <c r="I31" s="12"/>
      <c r="J31" s="12"/>
      <c r="K31" s="12"/>
      <c r="L31" s="12"/>
      <c r="M31" s="12"/>
      <c r="N31" s="10"/>
    </row>
    <row r="32" spans="1:14" x14ac:dyDescent="0.35">
      <c r="H32" s="10"/>
      <c r="I32" s="12"/>
      <c r="J32" s="10"/>
      <c r="K32" s="10"/>
      <c r="L32" s="10"/>
      <c r="M32" s="10"/>
      <c r="N32" s="10"/>
    </row>
    <row r="33" spans="8:14" x14ac:dyDescent="0.35">
      <c r="H33" s="10"/>
      <c r="I33" s="10"/>
      <c r="J33" s="10"/>
      <c r="K33" s="10"/>
      <c r="L33" s="10"/>
      <c r="M33" s="10"/>
      <c r="N33" s="10"/>
    </row>
    <row r="34" spans="8:14" x14ac:dyDescent="0.35">
      <c r="H34" s="10"/>
      <c r="I34" s="10"/>
      <c r="J34" s="10"/>
      <c r="K34" s="10"/>
      <c r="L34" s="10"/>
      <c r="M34" s="10"/>
      <c r="N34" s="10"/>
    </row>
  </sheetData>
  <mergeCells count="7">
    <mergeCell ref="C6:K6"/>
    <mergeCell ref="A19:A20"/>
    <mergeCell ref="A21:A22"/>
    <mergeCell ref="A23:A25"/>
    <mergeCell ref="A8:A10"/>
    <mergeCell ref="A11:A13"/>
    <mergeCell ref="A14:A16"/>
  </mergeCells>
  <conditionalFormatting sqref="J29:M30">
    <cfRule type="containsText" dxfId="4" priority="8" operator="containsText" text="&quot;ausreichend&quot;">
      <formula>NOT(ISERROR(SEARCH("""ausreichend""",J29)))</formula>
    </cfRule>
  </conditionalFormatting>
  <conditionalFormatting sqref="L22:L24 J29:M30 J32:M32">
    <cfRule type="containsText" dxfId="0" priority="20" operator="containsText" text="&quot;ausreichend&quot;">
      <formula>NOT(ISERROR(SEARCH("""ausreichend""",J22)))</formula>
    </cfRule>
  </conditionalFormatting>
  <pageMargins left="0.7" right="0.7" top="0.78740157499999996" bottom="0.78740157499999996" header="0.3" footer="0.3"/>
  <pageSetup paperSize="9" orientation="portrait" horizontalDpi="1200" verticalDpi="1200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5" operator="containsText" id="{F98BE6CC-A1EA-4CE8-98C7-27913DC7FE41}">
            <xm:f>NOT(ISERROR(SEARCH($L$27,J22)))</xm:f>
            <xm:f>$L$27</xm:f>
            <x14:dxf>
              <font>
                <color auto="1"/>
              </font>
              <fill>
                <patternFill>
                  <bgColor rgb="FFFFC7CE"/>
                </patternFill>
              </fill>
            </x14:dxf>
          </x14:cfRule>
          <xm:sqref>J29:M30 L22:L24 J32:M32</xm:sqref>
        </x14:conditionalFormatting>
        <x14:conditionalFormatting xmlns:xm="http://schemas.microsoft.com/office/excel/2006/main">
          <x14:cfRule type="containsText" priority="16" operator="containsText" id="{2A39A8BF-A92F-4BEA-AA3A-E9DA119D14F3}">
            <xm:f>NOT(ISERROR(SEARCH($L$27,J22)))</xm:f>
            <xm:f>$L$27</xm:f>
            <x14:dxf>
              <font>
                <color rgb="FF9C0006"/>
              </font>
              <fill>
                <patternFill>
                  <bgColor rgb="FFFFC7CE"/>
                </patternFill>
              </fill>
            </x14:dxf>
          </x14:cfRule>
          <x14:cfRule type="containsText" priority="18" operator="containsText" id="{7E818DBC-43E4-436B-A387-289FF1813283}">
            <xm:f>NOT(ISERROR(SEARCH(#REF!,J22)))</xm:f>
            <xm:f>#REF!</xm:f>
            <x14:dxf>
              <font>
                <color auto="1"/>
              </font>
              <fill>
                <patternFill>
                  <bgColor theme="9" tint="0.59996337778862885"/>
                </patternFill>
              </fill>
            </x14:dxf>
          </x14:cfRule>
          <x14:cfRule type="containsText" priority="19" operator="containsText" id="{AFC0B269-4479-4478-8C24-A796CAE7A3BC}">
            <xm:f>NOT(ISERROR(SEARCH($J$29,J22)))</xm:f>
            <xm:f>$J$29</xm:f>
            <x14:dxf>
              <font>
                <color rgb="FF006100"/>
              </font>
              <fill>
                <patternFill>
                  <bgColor theme="9" tint="0.59996337778862885"/>
                </patternFill>
              </fill>
            </x14:dxf>
          </x14:cfRule>
          <xm:sqref>L22:L24 J29:M30 J32:M32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0"/>
  <sheetViews>
    <sheetView workbookViewId="0">
      <selection activeCell="A2" sqref="A2"/>
    </sheetView>
  </sheetViews>
  <sheetFormatPr baseColWidth="10" defaultRowHeight="14.5" x14ac:dyDescent="0.35"/>
  <cols>
    <col min="1" max="1" width="36.54296875" customWidth="1"/>
    <col min="2" max="2" width="38.54296875" bestFit="1" customWidth="1"/>
  </cols>
  <sheetData>
    <row r="1" spans="1:11" ht="18.5" x14ac:dyDescent="0.35">
      <c r="A1" s="9" t="s">
        <v>32</v>
      </c>
    </row>
    <row r="2" spans="1:11" ht="15" customHeight="1" x14ac:dyDescent="0.35">
      <c r="A2" s="22"/>
      <c r="B2" t="s">
        <v>25</v>
      </c>
    </row>
    <row r="3" spans="1:11" x14ac:dyDescent="0.35">
      <c r="A3" s="23"/>
      <c r="B3" t="s">
        <v>27</v>
      </c>
    </row>
    <row r="4" spans="1:11" ht="26.5" customHeight="1" thickBot="1" x14ac:dyDescent="0.4">
      <c r="A4" s="25"/>
      <c r="B4" s="96" t="s">
        <v>28</v>
      </c>
      <c r="C4" s="82" t="s">
        <v>29</v>
      </c>
      <c r="D4" s="82"/>
      <c r="E4" s="82"/>
      <c r="F4" s="82"/>
      <c r="G4" s="82"/>
      <c r="H4" s="82"/>
      <c r="I4" s="82"/>
      <c r="J4" s="82"/>
    </row>
    <row r="5" spans="1:11" ht="15.5" customHeight="1" thickBot="1" x14ac:dyDescent="0.4">
      <c r="A5" s="4"/>
      <c r="B5" s="4"/>
      <c r="C5" s="83"/>
      <c r="D5" s="83"/>
      <c r="E5" s="83"/>
      <c r="F5" s="82"/>
      <c r="G5" s="82"/>
      <c r="H5" s="83"/>
      <c r="I5" s="83"/>
      <c r="J5" s="83"/>
      <c r="K5" s="57"/>
    </row>
    <row r="6" spans="1:11" ht="16" thickBot="1" x14ac:dyDescent="0.4">
      <c r="A6" s="4"/>
      <c r="B6" t="s">
        <v>2</v>
      </c>
      <c r="C6" s="27" t="s">
        <v>11</v>
      </c>
      <c r="D6" s="27" t="s">
        <v>10</v>
      </c>
      <c r="E6" s="28" t="s">
        <v>9</v>
      </c>
      <c r="F6" s="61" t="s">
        <v>8</v>
      </c>
      <c r="G6" s="62" t="s">
        <v>43</v>
      </c>
      <c r="H6" s="59" t="s">
        <v>44</v>
      </c>
      <c r="I6" s="58" t="s">
        <v>45</v>
      </c>
      <c r="J6" s="58" t="s">
        <v>46</v>
      </c>
      <c r="K6" s="29">
        <v>2035</v>
      </c>
    </row>
    <row r="7" spans="1:11" ht="29.5" thickBot="1" x14ac:dyDescent="0.4">
      <c r="A7" s="74" t="s">
        <v>21</v>
      </c>
      <c r="B7" s="30" t="s">
        <v>40</v>
      </c>
      <c r="C7" s="19">
        <v>1000</v>
      </c>
      <c r="D7" s="19">
        <v>1000</v>
      </c>
      <c r="E7" s="19">
        <v>10</v>
      </c>
      <c r="F7" s="60">
        <v>10</v>
      </c>
      <c r="G7" s="60">
        <v>10</v>
      </c>
      <c r="H7" s="33">
        <v>10</v>
      </c>
      <c r="I7" s="47">
        <v>10</v>
      </c>
      <c r="J7" s="47">
        <v>10</v>
      </c>
      <c r="K7" s="19">
        <v>10</v>
      </c>
    </row>
    <row r="8" spans="1:11" ht="15" thickBot="1" x14ac:dyDescent="0.4">
      <c r="A8" s="76"/>
      <c r="B8" s="17" t="s">
        <v>0</v>
      </c>
      <c r="C8" s="18">
        <v>2600</v>
      </c>
      <c r="D8" s="18">
        <v>2600</v>
      </c>
      <c r="E8" s="18">
        <v>2600</v>
      </c>
      <c r="F8" s="18">
        <v>2600</v>
      </c>
      <c r="G8" s="31">
        <v>2600</v>
      </c>
      <c r="H8" s="48">
        <v>2600</v>
      </c>
      <c r="I8" s="49">
        <v>2600</v>
      </c>
      <c r="J8" s="49">
        <v>2600</v>
      </c>
      <c r="K8" s="31">
        <v>2600</v>
      </c>
    </row>
    <row r="9" spans="1:11" ht="17" thickBot="1" x14ac:dyDescent="0.4">
      <c r="A9" s="75"/>
      <c r="B9" s="1" t="s">
        <v>15</v>
      </c>
      <c r="C9" s="5">
        <f t="shared" ref="C9:K9" si="0">C$7*C$8/1000</f>
        <v>2600</v>
      </c>
      <c r="D9" s="5">
        <f>D$7*D$8/1000</f>
        <v>2600</v>
      </c>
      <c r="E9" s="5">
        <f t="shared" si="0"/>
        <v>26</v>
      </c>
      <c r="F9" s="5">
        <f t="shared" si="0"/>
        <v>26</v>
      </c>
      <c r="G9" s="5">
        <f t="shared" si="0"/>
        <v>26</v>
      </c>
      <c r="H9" s="50">
        <f t="shared" si="0"/>
        <v>26</v>
      </c>
      <c r="I9" s="51">
        <f t="shared" si="0"/>
        <v>26</v>
      </c>
      <c r="J9" s="51">
        <f t="shared" si="0"/>
        <v>26</v>
      </c>
      <c r="K9" s="5">
        <f t="shared" si="0"/>
        <v>26</v>
      </c>
    </row>
    <row r="10" spans="1:11" ht="15" thickBot="1" x14ac:dyDescent="0.4">
      <c r="A10" s="74" t="s">
        <v>33</v>
      </c>
      <c r="B10" s="33" t="s">
        <v>16</v>
      </c>
      <c r="C10" s="33"/>
      <c r="D10" s="33"/>
      <c r="E10" s="33"/>
      <c r="F10" s="33"/>
      <c r="G10" s="33"/>
      <c r="H10" s="33"/>
      <c r="I10" s="33"/>
      <c r="J10" s="33"/>
      <c r="K10" s="33"/>
    </row>
    <row r="11" spans="1:11" ht="15" thickBot="1" x14ac:dyDescent="0.4">
      <c r="A11" s="75"/>
      <c r="B11" s="33" t="s">
        <v>24</v>
      </c>
      <c r="C11" s="33">
        <v>20</v>
      </c>
      <c r="D11" s="33">
        <v>26</v>
      </c>
      <c r="E11" s="33">
        <v>26</v>
      </c>
      <c r="F11" s="33">
        <v>26</v>
      </c>
      <c r="G11" s="33">
        <v>26</v>
      </c>
      <c r="H11" s="33">
        <v>26</v>
      </c>
      <c r="I11" s="33">
        <v>26</v>
      </c>
      <c r="J11" s="33">
        <v>26</v>
      </c>
      <c r="K11" s="33">
        <v>26</v>
      </c>
    </row>
    <row r="12" spans="1:11" ht="29.5" thickBot="1" x14ac:dyDescent="0.4">
      <c r="A12" s="32" t="s">
        <v>34</v>
      </c>
      <c r="B12" s="5" t="s">
        <v>42</v>
      </c>
      <c r="C12" s="5">
        <f t="shared" ref="C12:J12" si="1">MIN(C9,(C10+C11))</f>
        <v>20</v>
      </c>
      <c r="D12" s="5">
        <f t="shared" si="1"/>
        <v>26</v>
      </c>
      <c r="E12" s="5">
        <f t="shared" si="1"/>
        <v>26</v>
      </c>
      <c r="F12" s="5">
        <f t="shared" si="1"/>
        <v>26</v>
      </c>
      <c r="G12" s="5">
        <f t="shared" si="1"/>
        <v>26</v>
      </c>
      <c r="H12" s="50">
        <f t="shared" si="1"/>
        <v>26</v>
      </c>
      <c r="I12" s="51">
        <f t="shared" si="1"/>
        <v>26</v>
      </c>
      <c r="J12" s="51">
        <f t="shared" si="1"/>
        <v>26</v>
      </c>
      <c r="K12" s="5">
        <f t="shared" ref="K12" si="2">MIN(K9,(K10+K11))</f>
        <v>26</v>
      </c>
    </row>
    <row r="13" spans="1:11" ht="15" thickBot="1" x14ac:dyDescent="0.4">
      <c r="A13" s="74" t="s">
        <v>36</v>
      </c>
      <c r="B13" s="21" t="s">
        <v>5</v>
      </c>
      <c r="C13" s="35"/>
      <c r="D13" s="35"/>
      <c r="E13" s="35"/>
      <c r="F13" s="35"/>
      <c r="G13" s="35"/>
      <c r="H13" s="52"/>
      <c r="I13" s="52"/>
      <c r="J13" s="52"/>
      <c r="K13" s="35"/>
    </row>
    <row r="14" spans="1:11" ht="15" thickBot="1" x14ac:dyDescent="0.4">
      <c r="A14" s="76"/>
      <c r="B14" s="26" t="s">
        <v>6</v>
      </c>
      <c r="C14" s="34"/>
      <c r="D14" s="34"/>
      <c r="E14" s="34"/>
      <c r="F14" s="34"/>
      <c r="G14" s="34"/>
      <c r="H14" s="53"/>
      <c r="I14" s="54"/>
      <c r="J14" s="54"/>
      <c r="K14" s="34"/>
    </row>
    <row r="15" spans="1:11" ht="15" thickBot="1" x14ac:dyDescent="0.4">
      <c r="A15" s="75"/>
      <c r="B15" s="5" t="s">
        <v>4</v>
      </c>
      <c r="C15" s="5">
        <v>100000</v>
      </c>
      <c r="D15" s="94">
        <f t="shared" ref="D15" si="3">D13*D14/100</f>
        <v>0</v>
      </c>
      <c r="E15" s="94">
        <v>0</v>
      </c>
      <c r="F15" s="94">
        <v>0</v>
      </c>
      <c r="G15" s="94">
        <v>0</v>
      </c>
      <c r="H15" s="55">
        <v>0</v>
      </c>
      <c r="I15" s="56">
        <v>0</v>
      </c>
      <c r="J15" s="56">
        <v>0</v>
      </c>
      <c r="K15" s="94">
        <v>0</v>
      </c>
    </row>
    <row r="16" spans="1:11" ht="16" thickBot="1" x14ac:dyDescent="0.4">
      <c r="B16" s="85" t="s">
        <v>22</v>
      </c>
      <c r="C16" s="91">
        <f>SUM(C11:K11)+SUM(C12:K12)</f>
        <v>456</v>
      </c>
      <c r="D16" s="88"/>
      <c r="E16" s="88"/>
      <c r="F16" s="88"/>
      <c r="G16" s="88"/>
      <c r="H16" s="95"/>
      <c r="I16" s="95"/>
      <c r="J16" s="95"/>
      <c r="K16" s="4"/>
    </row>
    <row r="17" spans="2:11" ht="16" thickBot="1" x14ac:dyDescent="0.4">
      <c r="B17" s="86" t="s">
        <v>7</v>
      </c>
      <c r="C17" s="92">
        <f>SUM(C15:K15)</f>
        <v>100000</v>
      </c>
      <c r="D17" s="88"/>
      <c r="E17" s="88"/>
      <c r="F17" s="88"/>
      <c r="G17" s="88"/>
      <c r="H17" s="89"/>
      <c r="I17" s="89"/>
      <c r="J17" s="89"/>
      <c r="K17" s="10"/>
    </row>
    <row r="18" spans="2:11" ht="15.5" x14ac:dyDescent="0.35">
      <c r="B18" s="87" t="s">
        <v>48</v>
      </c>
      <c r="C18" s="93">
        <f>C16/C17</f>
        <v>4.5599999999999998E-3</v>
      </c>
      <c r="D18" s="88"/>
      <c r="E18" s="88"/>
      <c r="F18" s="88"/>
      <c r="G18" s="88"/>
      <c r="H18" s="89"/>
      <c r="I18" s="90"/>
      <c r="J18" s="90"/>
      <c r="K18" s="11"/>
    </row>
    <row r="19" spans="2:11" x14ac:dyDescent="0.35">
      <c r="D19" s="4"/>
      <c r="E19" s="4"/>
      <c r="F19" s="4"/>
      <c r="G19" s="4"/>
      <c r="H19" s="4"/>
      <c r="I19" s="4"/>
      <c r="J19" s="4"/>
      <c r="K19" s="4"/>
    </row>
    <row r="20" spans="2:11" x14ac:dyDescent="0.35">
      <c r="D20" s="4"/>
      <c r="E20" s="4"/>
      <c r="F20" s="4"/>
      <c r="G20" s="4"/>
      <c r="H20" s="4"/>
      <c r="I20" s="4"/>
      <c r="J20" s="4"/>
      <c r="K20" s="4"/>
    </row>
  </sheetData>
  <mergeCells count="4">
    <mergeCell ref="A7:A9"/>
    <mergeCell ref="A10:A11"/>
    <mergeCell ref="A13:A15"/>
    <mergeCell ref="C4:J5"/>
  </mergeCells>
  <pageMargins left="0.7" right="0.7" top="0.78740157499999996" bottom="0.78740157499999996" header="0.3" footer="0.3"/>
  <pageSetup paperSize="9" orientation="portrait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Förderkosteneffizienz</vt:lpstr>
      <vt:lpstr>DAC</vt:lpstr>
    </vt:vector>
  </TitlesOfParts>
  <Company>PtJ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Gradmann, Rena</dc:creator>
  <cp:lastModifiedBy>Gradmann, Rena</cp:lastModifiedBy>
  <dcterms:created xsi:type="dcterms:W3CDTF">2024-03-19T08:34:09Z</dcterms:created>
  <dcterms:modified xsi:type="dcterms:W3CDTF">2025-12-18T10:30:43Z</dcterms:modified>
</cp:coreProperties>
</file>